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shboard" sheetId="1" r:id="rId1"/>
    <sheet name="Data" sheetId="2" r:id="rId2"/>
    <sheet name="Versi Lengkap" sheetId="3" r:id="rId3"/>
  </sheets>
  <calcPr calcId="191029" fullCalcOnLoad="1"/>
</workbook>
</file>

<file path=xl/styles.xml><?xml version="1.0" encoding="utf-8"?>
<styleSheet xmlns="http://schemas.openxmlformats.org/spreadsheetml/2006/main">
  <numFmts count="5">
    <numFmt numFmtId="164" formatCode="&quot;Rp&quot; #,##0"/>
    <numFmt numFmtId="165" formatCode="dd/mm/yyyy"/>
    <numFmt numFmtId="166" formatCode="#,##0"/>
    <numFmt numFmtId="167" formatCode="0%"/>
    <numFmt numFmtId="168" formatCode="mmm yyyy"/>
  </numFmts>
  <fonts count="14">
    <font>
      <sz val="10"/>
      <color rgb="FF0F172A"/>
      <name val="Arial"/>
      <family val="2"/>
    </font>
    <font>
      <b/>
      <sz val="18"/>
      <color rgb="FF0F172A"/>
      <name val="Arial"/>
      <family val="2"/>
    </font>
    <font>
      <sz val="9"/>
      <color rgb="FF64748B"/>
      <name val="Arial"/>
      <family val="2"/>
    </font>
    <font>
      <b/>
      <sz val="9"/>
      <color rgb="FFB45309"/>
      <name val="Arial"/>
      <family val="2"/>
    </font>
    <font>
      <b/>
      <sz val="10"/>
      <color rgb="FFFFFFFF"/>
      <name val="Arial"/>
      <family val="2"/>
    </font>
    <font>
      <b/>
      <sz val="10"/>
      <color rgb="FFEA580C"/>
      <name val="Arial"/>
      <family val="2"/>
    </font>
    <font>
      <b/>
      <sz val="20"/>
      <color rgb="FF0F172A"/>
      <name val="Arial"/>
      <family val="2"/>
    </font>
    <font>
      <b/>
      <sz val="8"/>
      <color rgb="FF64748B"/>
      <name val="Arial"/>
      <family val="2"/>
    </font>
    <font>
      <b/>
      <sz val="20"/>
      <color rgb="FFEA580C"/>
      <name val="Arial"/>
      <family val="2"/>
    </font>
    <font>
      <b/>
      <sz val="10"/>
      <color rgb="FF0F172A"/>
      <name val="Arial"/>
      <family val="2"/>
    </font>
    <font>
      <b/>
      <sz val="12"/>
      <color rgb="FF0F172A"/>
      <name val="Arial"/>
      <family val="2"/>
    </font>
    <font>
      <b/>
      <sz val="9"/>
      <color rgb="FFFFFFFF"/>
      <name val="Arial"/>
      <family val="2"/>
    </font>
    <font>
      <sz val="10"/>
      <color rgb="FF334155"/>
      <name val="Arial"/>
      <family val="2"/>
    </font>
    <font>
      <b/>
      <sz val="11"/>
      <color rgb="FFEA580C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8FAFC"/>
        <bgColor indexed="64"/>
      </patternFill>
    </fill>
    <fill>
      <patternFill patternType="solid">
        <fgColor rgb="FF1E293B"/>
        <bgColor indexed="64"/>
      </patternFill>
    </fill>
    <fill>
      <patternFill patternType="solid">
        <fgColor rgb="FFFFF7ED"/>
        <bgColor indexed="64"/>
      </patternFill>
    </fill>
    <fill>
      <patternFill patternType="solid">
        <fgColor rgb="FFFFEDD5"/>
        <bgColor indexed="64"/>
      </patternFill>
    </fill>
    <fill>
      <patternFill patternType="solid">
        <fgColor rgb="FFFEF3C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/>
      <bottom style="medium">
        <color rgb="FFEA580C"/>
      </bottom>
      <diagonal/>
    </border>
    <border>
      <left style="thin">
        <color rgb="FFE2E8F0"/>
      </left>
      <right style="thin">
        <color rgb="FFE2E8F0"/>
      </right>
      <top style="medium">
        <color rgb="FFEA580C"/>
      </top>
      <bottom style="thin">
        <color rgb="FFE2E8F0"/>
      </bottom>
      <diagonal/>
    </border>
    <border>
      <left style="thin">
        <color rgb="FFE2E8F0"/>
      </left>
      <right style="thin">
        <color rgb="FFE2E8F0"/>
      </right>
      <top/>
      <bottom style="thin">
        <color rgb="FFE2E8F0"/>
      </bottom>
      <diagonal/>
    </border>
    <border>
      <left/>
      <right/>
      <top style="thin">
        <color rgb="FFEA580C"/>
      </top>
      <bottom style="thin">
        <color rgb="FFE2E8F0"/>
      </bottom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left" vertical="center" inden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3" fillId="6" borderId="0" xfId="0" applyNumberFormat="1" applyFont="1" applyFill="1" applyBorder="1" applyAlignment="1">
      <alignment horizontal="left" vertical="center" wrapText="1" indent="1"/>
    </xf>
    <xf numFmtId="0" fontId="4" fillId="3" borderId="2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 indent="1"/>
    </xf>
    <xf numFmtId="166" fontId="0" fillId="0" borderId="1" xfId="0" applyNumberFormat="1" applyFont="1" applyFill="1" applyBorder="1" applyAlignment="1">
      <alignment horizontal="right" vertical="center"/>
    </xf>
    <xf numFmtId="164" fontId="0" fillId="0" borderId="1" xfId="0" applyNumberFormat="1" applyFont="1" applyFill="1" applyBorder="1" applyAlignment="1">
      <alignment horizontal="right" vertical="center"/>
    </xf>
    <xf numFmtId="164" fontId="5" fillId="4" borderId="1" xfId="0" applyNumberFormat="1" applyFont="1" applyFill="1" applyBorder="1" applyAlignment="1">
      <alignment horizontal="right" vertical="center"/>
    </xf>
    <xf numFmtId="165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left" vertical="center" indent="1"/>
    </xf>
    <xf numFmtId="166" fontId="0" fillId="2" borderId="1" xfId="0" applyNumberFormat="1" applyFont="1" applyFill="1" applyBorder="1" applyAlignment="1">
      <alignment horizontal="right" vertical="center"/>
    </xf>
    <xf numFmtId="164" fontId="0" fillId="2" borderId="1" xfId="0" applyNumberFormat="1" applyFont="1" applyFill="1" applyBorder="1" applyAlignment="1">
      <alignment horizontal="right" vertical="center"/>
    </xf>
    <xf numFmtId="0" fontId="6" fillId="0" borderId="2" xfId="0" applyNumberFormat="1" applyFont="1" applyFill="1" applyBorder="1" applyAlignment="1">
      <alignment horizontal="left" vertical="center" indent="1"/>
    </xf>
    <xf numFmtId="0" fontId="7" fillId="2" borderId="3" xfId="0" applyNumberFormat="1" applyFont="1" applyFill="1" applyBorder="1" applyAlignment="1">
      <alignment horizontal="center" vertical="center" wrapText="1"/>
    </xf>
    <xf numFmtId="166" fontId="8" fillId="0" borderId="4" xfId="0" applyNumberFormat="1" applyFont="1" applyFill="1" applyBorder="1" applyAlignment="1">
      <alignment horizontal="center" vertical="center"/>
    </xf>
    <xf numFmtId="164" fontId="8" fillId="0" borderId="4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/>
    </xf>
    <xf numFmtId="0" fontId="11" fillId="3" borderId="2" xfId="0" applyNumberFormat="1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center" vertical="center"/>
    </xf>
    <xf numFmtId="167" fontId="0" fillId="0" borderId="1" xfId="0" applyNumberFormat="1" applyFont="1" applyFill="1" applyBorder="1" applyAlignment="1">
      <alignment horizontal="center" vertical="center"/>
    </xf>
    <xf numFmtId="168" fontId="0" fillId="2" borderId="1" xfId="0" applyNumberFormat="1" applyFont="1" applyFill="1" applyBorder="1" applyAlignment="1">
      <alignment horizontal="left" vertical="center" indent="1"/>
    </xf>
    <xf numFmtId="0" fontId="9" fillId="5" borderId="5" xfId="0" applyNumberFormat="1" applyFont="1" applyFill="1" applyBorder="1" applyAlignment="1">
      <alignment horizontal="left" vertical="center" indent="1"/>
    </xf>
    <xf numFmtId="166" fontId="9" fillId="5" borderId="5" xfId="0" applyNumberFormat="1" applyFont="1" applyFill="1" applyBorder="1" applyAlignment="1">
      <alignment horizontal="center" vertical="center"/>
    </xf>
    <xf numFmtId="167" fontId="9" fillId="5" borderId="5" xfId="0" applyNumberFormat="1" applyFont="1" applyFill="1" applyBorder="1" applyAlignment="1">
      <alignment horizontal="center" vertical="center"/>
    </xf>
    <xf numFmtId="164" fontId="9" fillId="5" borderId="5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left" vertical="top" wrapText="1" indent="1"/>
    </xf>
    <xf numFmtId="0" fontId="13" fillId="0" borderId="0" xfId="0" applyNumberFormat="1" applyFont="1" applyFill="1" applyBorder="1" applyAlignment="1">
      <alignment horizontal="left" vertical="center" inden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Komposisi per Status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Jumlah</c:v>
          </c:tx>
          <c:dPt>
            <c:idx val="0"/>
            <c:bubble3D val="0"/>
            <c:spPr>
              <a:solidFill>
                <a:srgbClr val="EA580C"/>
              </a:solidFill>
              <a:ln w="1905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EE793D"/>
              </a:solidFill>
              <a:ln w="1905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F29768"/>
              </a:solidFill>
              <a:ln w="1905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F5B28F"/>
              </a:solidFill>
              <a:ln w="1905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F8CAB1"/>
              </a:solidFill>
              <a:ln w="19050">
                <a:solidFill>
                  <a:srgbClr val="FFFFFF"/>
                </a:solidFill>
              </a:ln>
            </c:spPr>
          </c:dPt>
          <c:cat>
            <c:strRef>
              <c:f>Dashboard!$B$44:$B$48</c:f>
            </c:strRef>
          </c:cat>
          <c:val>
            <c:numRef>
              <c:f>Dashboard!$D$44:$D$48</c:f>
            </c:numRef>
          </c:val>
        </c:ser>
        <c:firstSliceAng val="0"/>
        <c:holeSize val="62"/>
      </c:doughnutChart>
      <c:spPr>
        <a:noFill/>
        <a:ln>
          <a:noFill/>
        </a:ln>
      </c:spPr>
    </c:plotArea>
    <c:legend>
      <c:legendPos val="r"/>
      <c:overlay val="0"/>
      <c:txPr>
        <a:bodyPr/>
        <a:lstStyle/>
        <a:p>
          <a:pPr>
            <a:defRPr sz="900" b="0">
              <a:solidFill>
                <a:srgbClr val="334155"/>
              </a:solidFill>
              <a:latin typeface="Arial"/>
            </a:defRPr>
          </a:pPr>
          <a:endParaRPr lang="id-ID"/>
        </a:p>
      </c:txPr>
    </c:legend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Total Tagihan per Status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Total Tagihan</c:v>
          </c:tx>
          <c:spPr>
            <a:solidFill>
              <a:srgbClr val="EA580C"/>
            </a:solidFill>
            <a:ln>
              <a:noFill/>
            </a:ln>
          </c:spPr>
          <c:invertIfNegative val="0"/>
          <c:cat>
            <c:strRef>
              <c:f>Dashboard!$B$44:$B$48</c:f>
            </c:strRef>
          </c:cat>
          <c:val>
            <c:numRef>
              <c:f>Dashboard!$F$44:$F$48</c:f>
            </c:numRef>
          </c:val>
        </c:ser>
        <c:gapWidth val="70"/>
        <c:axId val="50010"/>
        <c:axId val="50020"/>
      </c:barChart>
      <c:catAx>
        <c:axId val="5001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 w="9525">
            <a:solidFill>
              <a:srgbClr val="E2E8F0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Arial"/>
              </a:defRPr>
            </a:pPr>
            <a:endParaRPr lang="id-ID"/>
          </a:p>
        </c:txPr>
        <c:crossAx val="50020"/>
        <c:crosses val="autoZero"/>
        <c:auto val="0"/>
        <c:lblAlgn val="ctr"/>
        <c:lblOffset val="100"/>
        <c:noMultiLvlLbl val="0"/>
      </c:catAx>
      <c:valAx>
        <c:axId val="50020"/>
        <c:scaling>
          <c:orientation val="minMax"/>
          <c:min val="0"/>
        </c:scaling>
        <c:delete val="0"/>
        <c:axPos val="t"/>
        <c:majorGridlines>
          <c:spPr>
            <a:ln w="9525">
              <a:solidFill>
                <a:srgbClr val="E2E8F0"/>
              </a:solidFill>
            </a:ln>
          </c:spPr>
        </c:majorGridlines>
        <c:numFmt formatCode="[&gt;=1000000]#,##0.0,,&quot; jt&quot;;[&gt;=1000]#,##0,&quot; rb&quot;;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id-ID"/>
          </a:p>
        </c:txPr>
        <c:crossAx val="50010"/>
        <c:crosses val="max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Tren 6 bulan: Total Tagihan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 Tagihan</c:v>
          </c:tx>
          <c:spPr>
            <a:solidFill>
              <a:srgbClr val="EA580C"/>
            </a:solidFill>
            <a:ln>
              <a:noFill/>
            </a:ln>
          </c:spPr>
          <c:invertIfNegative val="0"/>
          <c:cat>
            <c:numRef>
              <c:f>Dashboard!$B$53:$B$58</c:f>
            </c:numRef>
          </c:cat>
          <c:val>
            <c:numRef>
              <c:f>Dashboard!$E$53:$E$58</c:f>
            </c:numRef>
          </c:val>
        </c:ser>
        <c:gapWidth val="60"/>
        <c:axId val="50010"/>
        <c:axId val="50020"/>
      </c:barChart>
      <c:catAx>
        <c:axId val="50010"/>
        <c:scaling>
          <c:orientation val="minMax"/>
        </c:scaling>
        <c:delete val="0"/>
        <c:axPos val="b"/>
        <c:numFmt formatCode="mmm yy" sourceLinked="0"/>
        <c:majorTickMark val="none"/>
        <c:minorTickMark val="none"/>
        <c:tickLblPos val="nextTo"/>
        <c:spPr>
          <a:ln w="9525">
            <a:solidFill>
              <a:srgbClr val="E2E8F0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Arial"/>
              </a:defRPr>
            </a:pPr>
            <a:endParaRPr lang="id-ID"/>
          </a:p>
        </c:txPr>
        <c:crossAx val="50020"/>
        <c:crosses val="autoZero"/>
        <c:auto val="0"/>
        <c:lblAlgn val="ctr"/>
        <c:lblOffset val="100"/>
        <c:noMultiLvlLbl val="0"/>
      </c:catAx>
      <c:valAx>
        <c:axId val="50020"/>
        <c:scaling>
          <c:orientation val="minMax"/>
          <c:min val="0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[&gt;=1000000]#,##0.0,,&quot; jt&quot;;[&gt;=1000]#,##0,&quot; rb&quot;;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id-ID"/>
          </a:p>
        </c:txPr>
        <c:crossAx val="5001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4</xdr:col>
      <xdr:colOff>880000</xdr:colOff>
      <xdr:row>24</xdr:row>
      <xdr:rowOff>0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60000</xdr:colOff>
      <xdr:row>10</xdr:row>
      <xdr:rowOff>0</xdr:rowOff>
    </xdr:from>
    <xdr:to>
      <xdr:col>9</xdr:col>
      <xdr:colOff>0</xdr:colOff>
      <xdr:row>24</xdr:row>
      <xdr:rowOff>0</xdr:rowOff>
    </xdr:to>
    <xdr:graphicFrame macro="">
      <xdr:nvGraphicFramePr>
        <xdr:cNvPr id="3" name="Grafik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25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4" name="Grafik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A580C"/>
    <pageSetUpPr fitToPage="1"/>
  </sheetPr>
  <sheetViews>
    <sheetView showGridLines="0" tabSelected="1" workbookViewId="0">
      <selection activeCell="B4" sqref="B4"/>
    </sheetView>
  </sheetViews>
  <sheetFormatPr defaultRowHeight="18"/>
  <cols>
    <col min="1" max="1" width="2.5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2.5" customWidth="1"/>
  </cols>
  <sheetData>
    <row r="1" ht="42" customHeight="1">
      <c r="B1" s="14" t="inlineStr">
        <is>
          <t xml:space="preserve">📋 RINGKASAN DAFTAR PESANAN</t>
        </is>
      </c>
      <c r="C1" s="14"/>
      <c r="D1" s="14"/>
      <c r="E1" s="14"/>
      <c r="F1" s="14"/>
      <c r="G1" s="14"/>
      <c r="H1" s="14"/>
      <c r="I1" s="14"/>
    </row>
    <row r="2" ht="24" customHeight="1">
      <c r="B2" s="3" t="inlineStr">
        <is>
          <t xml:space="preserve">PRATINJAU: angka dan grafik ini terhitung dari sheet Data. Versi lengkap (dropdown, validasi, 300 baris) ada di jadibeli.com.</t>
        </is>
      </c>
      <c r="C2" s="3"/>
      <c r="D2" s="3"/>
      <c r="E2" s="3"/>
      <c r="F2" s="3"/>
      <c r="G2" s="3"/>
      <c r="H2" s="3"/>
      <c r="I2" s="3"/>
    </row>
    <row r="4" ht="24" customHeight="1">
      <c r="B4" s="15" t="inlineStr">
        <is>
          <t xml:space="preserve">JUMLAH ENTRI</t>
        </is>
      </c>
      <c r="C4" s="15"/>
      <c r="D4" s="15" t="inlineStr">
        <is>
          <t xml:space="preserve">TOTAL TAGIHAN</t>
        </is>
      </c>
      <c r="E4" s="15"/>
      <c r="F4" s="15" t="inlineStr">
        <is>
          <t xml:space="preserve">RATA-RATA TOTAL TAGIHAN</t>
        </is>
      </c>
      <c r="G4" s="15"/>
      <c r="H4" s="15" t="inlineStr">
        <is>
          <t xml:space="preserve">TERTINGGI TOTAL TAGIHAN</t>
        </is>
      </c>
      <c r="I4" s="15"/>
    </row>
    <row r="5" ht="40" customHeight="1">
      <c r="B5" s="16">
        <f>COUNTA(Data!$A$4:$A$18)</f>
      </c>
      <c r="C5" s="16"/>
      <c r="D5" s="17">
        <f>SUM(Data!$G$4:$G$18)</f>
      </c>
      <c r="E5" s="17"/>
      <c r="F5" s="17">
        <f>IFERROR(AVERAGE(Data!$G$4:$G$18),0)</f>
      </c>
      <c r="G5" s="17"/>
      <c r="H5" s="17">
        <f>MAX(Data!$G$4:$G$18)</f>
      </c>
      <c r="I5" s="17"/>
    </row>
    <row r="6" ht="8" customHeight="1"/>
    <row r="7" ht="24" customHeight="1">
      <c r="B7" s="15" t="inlineStr">
        <is>
          <t xml:space="preserve">TOTAL QTY</t>
        </is>
      </c>
      <c r="C7" s="15"/>
    </row>
    <row r="8" ht="40" customHeight="1">
      <c r="B8" s="16">
        <f>SUM(Data!$E$4:$E$18)</f>
      </c>
      <c r="C8" s="16"/>
    </row>
    <row r="9" ht="8" customHeight="1"/>
    <row r="10" ht="26" customHeight="1">
      <c r="B10" s="18" t="inlineStr">
        <is>
          <t xml:space="preserve">Grafik</t>
        </is>
      </c>
      <c r="C10" s="18"/>
      <c r="D10" s="18"/>
      <c r="E10" s="18"/>
      <c r="F10" s="18"/>
      <c r="G10" s="18"/>
      <c r="H10" s="18"/>
      <c r="I10" s="18"/>
    </row>
    <row r="41" ht="26" customHeight="1">
      <c r="B41" s="18" t="inlineStr">
        <is>
          <t xml:space="preserve">Data pendukung grafik</t>
        </is>
      </c>
      <c r="C41" s="18"/>
      <c r="D41" s="18"/>
      <c r="E41" s="18"/>
      <c r="F41" s="18"/>
      <c r="G41" s="18"/>
      <c r="H41" s="18"/>
      <c r="I41" s="18"/>
    </row>
    <row r="43" ht="24" customHeight="1">
      <c r="B43" s="19" t="inlineStr">
        <is>
          <t xml:space="preserve">Status</t>
        </is>
      </c>
      <c r="C43" s="19"/>
      <c r="D43" s="19" t="inlineStr">
        <is>
          <t xml:space="preserve">Jumlah</t>
        </is>
      </c>
      <c r="E43" s="19" t="inlineStr">
        <is>
          <t xml:space="preserve">Persen</t>
        </is>
      </c>
      <c r="F43" s="19" t="inlineStr">
        <is>
          <t xml:space="preserve">Total Tagihan</t>
        </is>
      </c>
      <c r="G43" s="19"/>
    </row>
    <row r="44">
      <c r="B44" s="6" t="inlineStr">
        <is>
          <t xml:space="preserve">Baru</t>
        </is>
      </c>
      <c r="C44" s="6"/>
      <c r="D44" s="20">
        <f>COUNTIF(Data!$H$4:$H$18,$B44)</f>
      </c>
      <c r="E44" s="21">
        <f>IFERROR(D44/SUM($D$44:$D$48),0)</f>
      </c>
      <c r="F44" s="8">
        <f>SUMIF(Data!$H$4:$H$18,$B44,Data!$G$4:$G$18)</f>
      </c>
      <c r="G44" s="8"/>
    </row>
    <row r="45">
      <c r="B45" s="6" t="inlineStr">
        <is>
          <t xml:space="preserve">Diproses</t>
        </is>
      </c>
      <c r="C45" s="6"/>
      <c r="D45" s="20">
        <f>COUNTIF(Data!$H$4:$H$18,$B45)</f>
      </c>
      <c r="E45" s="21">
        <f>IFERROR(D45/SUM($D$44:$D$48),0)</f>
      </c>
      <c r="F45" s="8">
        <f>SUMIF(Data!$H$4:$H$18,$B45,Data!$G$4:$G$18)</f>
      </c>
      <c r="G45" s="8"/>
    </row>
    <row r="46">
      <c r="B46" s="6" t="inlineStr">
        <is>
          <t xml:space="preserve">Dikirim</t>
        </is>
      </c>
      <c r="C46" s="6"/>
      <c r="D46" s="20">
        <f>COUNTIF(Data!$H$4:$H$18,$B46)</f>
      </c>
      <c r="E46" s="21">
        <f>IFERROR(D46/SUM($D$44:$D$48),0)</f>
      </c>
      <c r="F46" s="8">
        <f>SUMIF(Data!$H$4:$H$18,$B46,Data!$G$4:$G$18)</f>
      </c>
      <c r="G46" s="8"/>
    </row>
    <row r="47">
      <c r="B47" s="6" t="inlineStr">
        <is>
          <t xml:space="preserve">Selesai</t>
        </is>
      </c>
      <c r="C47" s="6"/>
      <c r="D47" s="20">
        <f>COUNTIF(Data!$H$4:$H$18,$B47)</f>
      </c>
      <c r="E47" s="21">
        <f>IFERROR(D47/SUM($D$44:$D$48),0)</f>
      </c>
      <c r="F47" s="8">
        <f>SUMIF(Data!$H$4:$H$18,$B47,Data!$G$4:$G$18)</f>
      </c>
      <c r="G47" s="8"/>
    </row>
    <row r="48">
      <c r="B48" s="6" t="inlineStr">
        <is>
          <t xml:space="preserve">Batal</t>
        </is>
      </c>
      <c r="C48" s="6"/>
      <c r="D48" s="20">
        <f>COUNTIF(Data!$H$4:$H$18,$B48)</f>
      </c>
      <c r="E48" s="21">
        <f>IFERROR(D48/SUM($D$44:$D$48),0)</f>
      </c>
      <c r="F48" s="8">
        <f>SUMIF(Data!$H$4:$H$18,$B48,Data!$G$4:$G$18)</f>
      </c>
      <c r="G48" s="8"/>
    </row>
    <row r="49">
      <c r="B49" s="23" t="inlineStr">
        <is>
          <t xml:space="preserve">Total</t>
        </is>
      </c>
      <c r="C49" s="23"/>
      <c r="D49" s="24">
        <f>SUM(D44:D48)</f>
      </c>
      <c r="E49" s="25">
        <f>SUM(E44:E48)</f>
      </c>
      <c r="F49" s="26">
        <f>SUM(F44:F48)</f>
      </c>
      <c r="G49" s="26"/>
    </row>
    <row r="52" ht="24" customHeight="1">
      <c r="B52" s="19" t="inlineStr">
        <is>
          <t xml:space="preserve">Bulan</t>
        </is>
      </c>
      <c r="C52" s="19"/>
      <c r="D52" s="19" t="inlineStr">
        <is>
          <t xml:space="preserve">Entri</t>
        </is>
      </c>
      <c r="E52" s="19" t="inlineStr">
        <is>
          <t xml:space="preserve">Total Tagihan</t>
        </is>
      </c>
      <c r="F52" s="19"/>
    </row>
    <row r="53">
      <c r="B53" s="22">
        <f>EDATE(DATE(YEAR(TODAY()),MONTH(TODAY()),1),-5)</f>
      </c>
      <c r="C53" s="22"/>
      <c r="D53" s="20">
        <f>COUNTIFS(Data!$A$4:$A$18,"&gt;="&amp;$B53,Data!$A$4:$A$18,"&lt;"&amp;EDATE($B53,1))</f>
      </c>
      <c r="E53" s="8">
        <f>SUMIFS(Data!$G$4:$G$18,Data!$A$4:$A$18,"&gt;="&amp;$B53,Data!$A$4:$A$18,"&lt;"&amp;EDATE($B53,1))</f>
      </c>
      <c r="F53" s="8"/>
    </row>
    <row r="54">
      <c r="B54" s="22">
        <f>EDATE(DATE(YEAR(TODAY()),MONTH(TODAY()),1),-4)</f>
      </c>
      <c r="C54" s="22"/>
      <c r="D54" s="20">
        <f>COUNTIFS(Data!$A$4:$A$18,"&gt;="&amp;$B54,Data!$A$4:$A$18,"&lt;"&amp;EDATE($B54,1))</f>
      </c>
      <c r="E54" s="8">
        <f>SUMIFS(Data!$G$4:$G$18,Data!$A$4:$A$18,"&gt;="&amp;$B54,Data!$A$4:$A$18,"&lt;"&amp;EDATE($B54,1))</f>
      </c>
      <c r="F54" s="8"/>
    </row>
    <row r="55">
      <c r="B55" s="22">
        <f>EDATE(DATE(YEAR(TODAY()),MONTH(TODAY()),1),-3)</f>
      </c>
      <c r="C55" s="22"/>
      <c r="D55" s="20">
        <f>COUNTIFS(Data!$A$4:$A$18,"&gt;="&amp;$B55,Data!$A$4:$A$18,"&lt;"&amp;EDATE($B55,1))</f>
      </c>
      <c r="E55" s="8">
        <f>SUMIFS(Data!$G$4:$G$18,Data!$A$4:$A$18,"&gt;="&amp;$B55,Data!$A$4:$A$18,"&lt;"&amp;EDATE($B55,1))</f>
      </c>
      <c r="F55" s="8"/>
    </row>
    <row r="56">
      <c r="B56" s="22">
        <f>EDATE(DATE(YEAR(TODAY()),MONTH(TODAY()),1),-2)</f>
      </c>
      <c r="C56" s="22"/>
      <c r="D56" s="20">
        <f>COUNTIFS(Data!$A$4:$A$18,"&gt;="&amp;$B56,Data!$A$4:$A$18,"&lt;"&amp;EDATE($B56,1))</f>
      </c>
      <c r="E56" s="8">
        <f>SUMIFS(Data!$G$4:$G$18,Data!$A$4:$A$18,"&gt;="&amp;$B56,Data!$A$4:$A$18,"&lt;"&amp;EDATE($B56,1))</f>
      </c>
      <c r="F56" s="8"/>
    </row>
    <row r="57">
      <c r="B57" s="22">
        <f>EDATE(DATE(YEAR(TODAY()),MONTH(TODAY()),1),-1)</f>
      </c>
      <c r="C57" s="22"/>
      <c r="D57" s="20">
        <f>COUNTIFS(Data!$A$4:$A$18,"&gt;="&amp;$B57,Data!$A$4:$A$18,"&lt;"&amp;EDATE($B57,1))</f>
      </c>
      <c r="E57" s="8">
        <f>SUMIFS(Data!$G$4:$G$18,Data!$A$4:$A$18,"&gt;="&amp;$B57,Data!$A$4:$A$18,"&lt;"&amp;EDATE($B57,1))</f>
      </c>
      <c r="F57" s="8"/>
    </row>
    <row r="58">
      <c r="B58" s="22">
        <f>EDATE(DATE(YEAR(TODAY()),MONTH(TODAY()),1),0)</f>
      </c>
      <c r="C58" s="22"/>
      <c r="D58" s="20">
        <f>COUNTIFS(Data!$A$4:$A$18,"&gt;="&amp;$B58,Data!$A$4:$A$18,"&lt;"&amp;EDATE($B58,1))</f>
      </c>
      <c r="E58" s="8">
        <f>SUMIFS(Data!$G$4:$G$18,Data!$A$4:$A$18,"&gt;="&amp;$B58,Data!$A$4:$A$18,"&lt;"&amp;EDATE($B58,1))</f>
      </c>
      <c r="F58" s="8"/>
    </row>
  </sheetData>
  <mergeCells count="42">
    <mergeCell ref="B1:I1"/>
    <mergeCell ref="B2:I2"/>
    <mergeCell ref="B4:C4"/>
    <mergeCell ref="B5:C5"/>
    <mergeCell ref="D4:E4"/>
    <mergeCell ref="D5:E5"/>
    <mergeCell ref="F4:G4"/>
    <mergeCell ref="F5:G5"/>
    <mergeCell ref="H4:I4"/>
    <mergeCell ref="H5:I5"/>
    <mergeCell ref="B7:C7"/>
    <mergeCell ref="B8:C8"/>
    <mergeCell ref="B10:I10"/>
    <mergeCell ref="B41:I41"/>
    <mergeCell ref="B43:C43"/>
    <mergeCell ref="F43:G43"/>
    <mergeCell ref="B44:C44"/>
    <mergeCell ref="F44:G44"/>
    <mergeCell ref="B45:C45"/>
    <mergeCell ref="F45:G45"/>
    <mergeCell ref="B46:C46"/>
    <mergeCell ref="F46:G46"/>
    <mergeCell ref="B47:C47"/>
    <mergeCell ref="F47:G47"/>
    <mergeCell ref="B48:C48"/>
    <mergeCell ref="F48:G48"/>
    <mergeCell ref="B49:C49"/>
    <mergeCell ref="F49:G4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</mergeCells>
  <conditionalFormatting sqref="D44:D48">
    <cfRule type="dataBar" priority="1">
      <dataBar>
        <cfvo type="num" val="0"/>
        <cfvo type="max"/>
        <color rgb="FFFDBA74"/>
      </dataBar>
    </cfRule>
  </conditionalFormatting>
  <conditionalFormatting sqref="D53:D58">
    <cfRule type="dataBar" priority="2">
      <dataBar>
        <cfvo type="num" val="0"/>
        <cfvo type="max"/>
        <color rgb="FFFDBA74"/>
      </dataBar>
    </cfRule>
  </conditionalFormatting>
  <pageMargins left="0.5" right="0.5" top="0.6" bottom="0.6" header="0.3" footer="0.3"/>
  <pageSetup paperSize="9" orientation="landscape" fitToHeight="0"/>
  <headerFooter>
    <oddHeader>&amp;C&amp;"Arial,Bold"&amp;12PRATINJAU - JADIBELI.COM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EA580C"/>
    <pageSetUpPr fitToPage="1"/>
  </sheetPr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8"/>
  <cols>
    <col min="1" max="1" width="14" customWidth="1"/>
    <col min="2" max="2" width="24" customWidth="1"/>
    <col min="3" max="3" width="24" customWidth="1"/>
    <col min="4" max="4" width="24" customWidth="1"/>
    <col min="5" max="5" width="13" customWidth="1"/>
    <col min="6" max="6" width="17" customWidth="1"/>
    <col min="7" max="7" width="28" customWidth="1"/>
    <col min="8" max="8" width="16" customWidth="1"/>
  </cols>
  <sheetData>
    <row r="1" ht="38" customHeight="1">
      <c r="A1" s="1" t="inlineStr">
        <is>
          <t xml:space="preserve">📋 DAFTAR PESANAN</t>
        </is>
      </c>
      <c r="B1" s="1"/>
      <c r="C1" s="1"/>
      <c r="D1" s="1"/>
      <c r="E1" s="1"/>
      <c r="F1" s="1"/>
      <c r="G1" s="1"/>
      <c r="H1" s="1"/>
    </row>
    <row r="2" ht="26" customHeight="1">
      <c r="A2" s="3" t="inlineStr">
        <is>
          <t xml:space="preserve">VERSI PRATINJAU: data contoh dibatasi 15 baris, tanpa dropdown dan validasi. Versi lengkap (300 baris siap isi) tersedia di jadibeli.com.</t>
        </is>
      </c>
      <c r="B2" s="3"/>
      <c r="C2" s="3"/>
      <c r="D2" s="3"/>
      <c r="E2" s="3"/>
      <c r="F2" s="3"/>
      <c r="G2" s="3"/>
      <c r="H2" s="3"/>
    </row>
    <row r="3" ht="28" customHeight="1">
      <c r="A3" s="4" t="inlineStr">
        <is>
          <t xml:space="preserve">Tanggal</t>
        </is>
      </c>
      <c r="B3" s="4" t="inlineStr">
        <is>
          <t xml:space="preserve">No. Pesanan</t>
        </is>
      </c>
      <c r="C3" s="4" t="inlineStr">
        <is>
          <t xml:space="preserve">Pelanggan</t>
        </is>
      </c>
      <c r="D3" s="4" t="inlineStr">
        <is>
          <t xml:space="preserve">Produk</t>
        </is>
      </c>
      <c r="E3" s="4" t="inlineStr">
        <is>
          <t xml:space="preserve">Qty</t>
        </is>
      </c>
      <c r="F3" s="4" t="inlineStr">
        <is>
          <t xml:space="preserve">Harga Satuan</t>
        </is>
      </c>
      <c r="G3" s="4" t="inlineStr">
        <is>
          <t xml:space="preserve">Total Tagihan (otomatis)</t>
        </is>
      </c>
      <c r="H3" s="4" t="inlineStr">
        <is>
          <t xml:space="preserve">Status</t>
        </is>
      </c>
    </row>
    <row r="4">
      <c r="A4" s="5">
        <v>46208</v>
      </c>
      <c r="B4" s="6" t="inlineStr">
        <is>
          <t xml:space="preserve">Contoh no. pesanan</t>
        </is>
      </c>
      <c r="C4" s="6" t="inlineStr">
        <is>
          <t xml:space="preserve">Contoh pelanggan</t>
        </is>
      </c>
      <c r="D4" s="6" t="inlineStr">
        <is>
          <t xml:space="preserve">Contoh produk</t>
        </is>
      </c>
      <c r="E4" s="7">
        <v>4</v>
      </c>
      <c r="F4" s="8">
        <v>118000</v>
      </c>
      <c r="G4" s="9">
        <f>IF(OR(E4="",F4=""),"",E4*F4)</f>
      </c>
      <c r="H4" s="6" t="inlineStr">
        <is>
          <t xml:space="preserve">Baru</t>
        </is>
      </c>
    </row>
    <row r="5">
      <c r="A5" s="10">
        <v>46233</v>
      </c>
      <c r="B5" s="11" t="inlineStr">
        <is>
          <t xml:space="preserve">Contoh no. pesanan</t>
        </is>
      </c>
      <c r="C5" s="11" t="inlineStr">
        <is>
          <t xml:space="preserve">Contoh pelanggan</t>
        </is>
      </c>
      <c r="D5" s="11" t="inlineStr">
        <is>
          <t xml:space="preserve">Contoh produk</t>
        </is>
      </c>
      <c r="E5" s="12">
        <v>5</v>
      </c>
      <c r="F5" s="13">
        <v>205000</v>
      </c>
      <c r="G5" s="9">
        <f>IF(OR(E5="",F5=""),"",E5*F5)</f>
      </c>
      <c r="H5" s="11" t="inlineStr">
        <is>
          <t xml:space="preserve">Diproses</t>
        </is>
      </c>
    </row>
    <row r="6">
      <c r="A6" s="5">
        <v>46258</v>
      </c>
      <c r="B6" s="6" t="inlineStr">
        <is>
          <t xml:space="preserve">Contoh no. pesanan</t>
        </is>
      </c>
      <c r="C6" s="6" t="inlineStr">
        <is>
          <t xml:space="preserve">Contoh pelanggan</t>
        </is>
      </c>
      <c r="D6" s="6" t="inlineStr">
        <is>
          <t xml:space="preserve">Contoh produk</t>
        </is>
      </c>
      <c r="E6" s="7">
        <v>7</v>
      </c>
      <c r="F6" s="8">
        <v>76000</v>
      </c>
      <c r="G6" s="9">
        <f>IF(OR(E6="",F6=""),"",E6*F6)</f>
      </c>
      <c r="H6" s="6" t="inlineStr">
        <is>
          <t xml:space="preserve">Baru</t>
        </is>
      </c>
    </row>
    <row r="7">
      <c r="A7" s="10">
        <v>46276</v>
      </c>
      <c r="B7" s="11" t="inlineStr">
        <is>
          <t xml:space="preserve">Contoh no. pesanan</t>
        </is>
      </c>
      <c r="C7" s="11" t="inlineStr">
        <is>
          <t xml:space="preserve">Contoh pelanggan</t>
        </is>
      </c>
      <c r="D7" s="11" t="inlineStr">
        <is>
          <t xml:space="preserve">Contoh produk</t>
        </is>
      </c>
      <c r="E7" s="12">
        <v>3</v>
      </c>
      <c r="F7" s="13">
        <v>185000</v>
      </c>
      <c r="G7" s="9">
        <f>IF(OR(E7="",F7=""),"",E7*F7)</f>
      </c>
      <c r="H7" s="11" t="inlineStr">
        <is>
          <t xml:space="preserve">Dikirim</t>
        </is>
      </c>
    </row>
    <row r="8">
      <c r="A8" s="5">
        <v>46292</v>
      </c>
      <c r="B8" s="6" t="inlineStr">
        <is>
          <t xml:space="preserve">Contoh no. pesanan</t>
        </is>
      </c>
      <c r="C8" s="6" t="inlineStr">
        <is>
          <t xml:space="preserve">Contoh pelanggan</t>
        </is>
      </c>
      <c r="D8" s="6" t="inlineStr">
        <is>
          <t xml:space="preserve">Contoh produk</t>
        </is>
      </c>
      <c r="E8" s="7">
        <v>3</v>
      </c>
      <c r="F8" s="8">
        <v>92000</v>
      </c>
      <c r="G8" s="9">
        <f>IF(OR(E8="",F8=""),"",E8*F8)</f>
      </c>
      <c r="H8" s="6" t="inlineStr">
        <is>
          <t xml:space="preserve">Diproses</t>
        </is>
      </c>
    </row>
    <row r="9">
      <c r="A9" s="10">
        <v>46306</v>
      </c>
      <c r="B9" s="11" t="inlineStr">
        <is>
          <t xml:space="preserve">Contoh no. pesanan</t>
        </is>
      </c>
      <c r="C9" s="11" t="inlineStr">
        <is>
          <t xml:space="preserve">Contoh pelanggan</t>
        </is>
      </c>
      <c r="D9" s="11" t="inlineStr">
        <is>
          <t xml:space="preserve">Contoh produk</t>
        </is>
      </c>
      <c r="E9" s="12">
        <v>6</v>
      </c>
      <c r="F9" s="13">
        <v>240000</v>
      </c>
      <c r="G9" s="9">
        <f>IF(OR(E9="",F9=""),"",E9*F9)</f>
      </c>
      <c r="H9" s="11" t="inlineStr">
        <is>
          <t xml:space="preserve">Baru</t>
        </is>
      </c>
    </row>
    <row r="10">
      <c r="A10" s="5">
        <v>46319</v>
      </c>
      <c r="B10" s="6" t="inlineStr">
        <is>
          <t xml:space="preserve">Contoh no. pesanan</t>
        </is>
      </c>
      <c r="C10" s="6" t="inlineStr">
        <is>
          <t xml:space="preserve">Contoh pelanggan</t>
        </is>
      </c>
      <c r="D10" s="6" t="inlineStr">
        <is>
          <t xml:space="preserve">Contoh produk</t>
        </is>
      </c>
      <c r="E10" s="7">
        <v>2</v>
      </c>
      <c r="F10" s="8">
        <v>64000</v>
      </c>
      <c r="G10" s="9">
        <f>IF(OR(E10="",F10=""),"",E10*F10)</f>
      </c>
      <c r="H10" s="6" t="inlineStr">
        <is>
          <t xml:space="preserve">Selesai</t>
        </is>
      </c>
    </row>
    <row r="11">
      <c r="A11" s="10">
        <v>46328</v>
      </c>
      <c r="B11" s="11" t="inlineStr">
        <is>
          <t xml:space="preserve">Contoh no. pesanan</t>
        </is>
      </c>
      <c r="C11" s="11" t="inlineStr">
        <is>
          <t xml:space="preserve">Contoh pelanggan</t>
        </is>
      </c>
      <c r="D11" s="11" t="inlineStr">
        <is>
          <t xml:space="preserve">Contoh produk</t>
        </is>
      </c>
      <c r="E11" s="12">
        <v>8</v>
      </c>
      <c r="F11" s="13">
        <v>150000</v>
      </c>
      <c r="G11" s="9">
        <f>IF(OR(E11="",F11=""),"",E11*F11)</f>
      </c>
      <c r="H11" s="11" t="inlineStr">
        <is>
          <t xml:space="preserve">Diproses</t>
        </is>
      </c>
    </row>
    <row r="12">
      <c r="A12" s="5"/>
      <c r="B12" s="6"/>
      <c r="C12" s="6"/>
      <c r="D12" s="6"/>
      <c r="E12" s="7"/>
      <c r="F12" s="8"/>
      <c r="G12" s="9">
        <f>IF(OR(E12="",F12=""),"",E12*F12)</f>
      </c>
      <c r="H12" s="6"/>
    </row>
    <row r="13">
      <c r="A13" s="10"/>
      <c r="B13" s="11"/>
      <c r="C13" s="11"/>
      <c r="D13" s="11"/>
      <c r="E13" s="12"/>
      <c r="F13" s="13"/>
      <c r="G13" s="9">
        <f>IF(OR(E13="",F13=""),"",E13*F13)</f>
      </c>
      <c r="H13" s="11"/>
    </row>
    <row r="14">
      <c r="A14" s="5"/>
      <c r="B14" s="6"/>
      <c r="C14" s="6"/>
      <c r="D14" s="6"/>
      <c r="E14" s="7"/>
      <c r="F14" s="8"/>
      <c r="G14" s="9">
        <f>IF(OR(E14="",F14=""),"",E14*F14)</f>
      </c>
      <c r="H14" s="6"/>
    </row>
    <row r="15">
      <c r="A15" s="10"/>
      <c r="B15" s="11"/>
      <c r="C15" s="11"/>
      <c r="D15" s="11"/>
      <c r="E15" s="12"/>
      <c r="F15" s="13"/>
      <c r="G15" s="9">
        <f>IF(OR(E15="",F15=""),"",E15*F15)</f>
      </c>
      <c r="H15" s="11"/>
    </row>
    <row r="16">
      <c r="A16" s="5"/>
      <c r="B16" s="6"/>
      <c r="C16" s="6"/>
      <c r="D16" s="6"/>
      <c r="E16" s="7"/>
      <c r="F16" s="8"/>
      <c r="G16" s="9">
        <f>IF(OR(E16="",F16=""),"",E16*F16)</f>
      </c>
      <c r="H16" s="6"/>
    </row>
    <row r="17">
      <c r="A17" s="10"/>
      <c r="B17" s="11"/>
      <c r="C17" s="11"/>
      <c r="D17" s="11"/>
      <c r="E17" s="12"/>
      <c r="F17" s="13"/>
      <c r="G17" s="9">
        <f>IF(OR(E17="",F17=""),"",E17*F17)</f>
      </c>
      <c r="H17" s="11"/>
    </row>
    <row r="18">
      <c r="A18" s="5"/>
      <c r="B18" s="6"/>
      <c r="C18" s="6"/>
      <c r="D18" s="6"/>
      <c r="E18" s="7"/>
      <c r="F18" s="8"/>
      <c r="G18" s="9">
        <f>IF(OR(E18="",F18=""),"",E18*F18)</f>
      </c>
      <c r="H18" s="6"/>
    </row>
  </sheetData>
  <mergeCells count="2">
    <mergeCell ref="A1:H1"/>
    <mergeCell ref="A2:H2"/>
  </mergeCells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EA580C"/>
    <pageSetUpPr fitToPage="1"/>
  </sheetPr>
  <sheetViews>
    <sheetView showGridLines="0" workbookViewId="0">
      <selection activeCell="B3" sqref="B3"/>
    </sheetView>
  </sheetViews>
  <sheetFormatPr defaultRowHeight="18"/>
  <cols>
    <col min="1" max="1" width="2.5" customWidth="1"/>
    <col min="2" max="2" width="90" customWidth="1"/>
  </cols>
  <sheetData>
    <row r="1" ht="40" customHeight="1">
      <c r="B1" s="1" t="inlineStr">
        <is>
          <t xml:space="preserve">VERSI LENGKAP</t>
        </is>
      </c>
    </row>
    <row r="3" ht="22" customHeight="1">
      <c r="B3" s="28" t="inlineStr">
        <is>
          <t xml:space="preserve">Yang kamu dapat</t>
        </is>
      </c>
    </row>
    <row r="4" ht="44" customHeight="1">
      <c r="B4" s="27" t="inlineStr">
        <is>
          <t xml:space="preserve">300 baris siap isi, dropdown pilihan, validasi tanggal dan angka, filter di header, serta panduan pemakaian.</t>
        </is>
      </c>
    </row>
    <row r="6" ht="22" customHeight="1">
      <c r="B6" s="28" t="inlineStr">
        <is>
          <t xml:space="preserve">Cara mendapatkan</t>
        </is>
      </c>
    </row>
    <row r="7" ht="44" customHeight="1">
      <c r="B7" s="27" t="inlineStr">
        <is>
          <t xml:space="preserve">Pesan lewat katalog jadibeli.com, bayar dengan QRIS, lalu unduh setelah pembayaran dikonfirmasi.</t>
        </is>
      </c>
    </row>
    <row r="9" ht="22" customHeight="1">
      <c r="B9" s="28" t="inlineStr">
        <is>
          <t xml:space="preserve">Catatan</t>
        </is>
      </c>
    </row>
    <row r="10" ht="44" customHeight="1">
      <c r="B10" s="27" t="inlineStr">
        <is>
          <t xml:space="preserve">File ini hanya pratinjau: dibatasi 15 baris dan tidak untuk dijual ulang.</t>
        </is>
      </c>
    </row>
  </sheetData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